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2A\ABS6\Salesforce\"/>
    </mc:Choice>
  </mc:AlternateContent>
  <xr:revisionPtr revIDLastSave="0" documentId="8_{2D3260C5-5AF6-472B-8DEE-0E728F023113}" xr6:coauthVersionLast="47" xr6:coauthVersionMax="47" xr10:uidLastSave="{00000000-0000-0000-0000-000000000000}"/>
  <bookViews>
    <workbookView xWindow="-28920" yWindow="-120" windowWidth="29040" windowHeight="15840" xr2:uid="{291B225E-1598-42C5-8828-4199D8EC1D2D}"/>
  </bookViews>
  <sheets>
    <sheet name="Mar24" sheetId="3" r:id="rId1"/>
    <sheet name="Feb24" sheetId="2" r:id="rId2"/>
    <sheet name="Jan24" sheetId="1" r:id="rId3"/>
  </sheets>
  <definedNames>
    <definedName name="A1_BegBal" localSheetId="1">#REF!</definedName>
    <definedName name="A1_BegBal" localSheetId="0">#REF!</definedName>
    <definedName name="A1_BegBal">#REF!</definedName>
    <definedName name="A1_EndBal" localSheetId="1">#REF!</definedName>
    <definedName name="A1_EndBal" localSheetId="0">#REF!</definedName>
    <definedName name="A1_EndBal">#REF!</definedName>
    <definedName name="A1_FinalDist" localSheetId="1">#REF!</definedName>
    <definedName name="A1_FinalDist" localSheetId="0">#REF!</definedName>
    <definedName name="A1_FinalDist">#REF!</definedName>
    <definedName name="A2_FinalDist" localSheetId="1">#REF!</definedName>
    <definedName name="A2_FinalDist" localSheetId="0">#REF!</definedName>
    <definedName name="A2_FinalDist">#REF!</definedName>
    <definedName name="A2a_BegBal" localSheetId="1">#REF!</definedName>
    <definedName name="A2a_BegBal" localSheetId="0">#REF!</definedName>
    <definedName name="A2a_BegBal">#REF!</definedName>
    <definedName name="A2a_EndBal" localSheetId="1">#REF!</definedName>
    <definedName name="A2a_EndBal" localSheetId="0">#REF!</definedName>
    <definedName name="A2a_EndBal">#REF!</definedName>
    <definedName name="A2b_BegBal" localSheetId="1">#REF!</definedName>
    <definedName name="A2b_BegBal" localSheetId="0">#REF!</definedName>
    <definedName name="A2b_BegBal">#REF!</definedName>
    <definedName name="A2b_EndBal" localSheetId="1">#REF!</definedName>
    <definedName name="A2b_EndBal" localSheetId="0">#REF!</definedName>
    <definedName name="A2b_EndBal">#REF!</definedName>
    <definedName name="A3_BegBal" localSheetId="1">#REF!</definedName>
    <definedName name="A3_BegBal" localSheetId="0">#REF!</definedName>
    <definedName name="A3_BegBal">#REF!</definedName>
    <definedName name="A3_EndBal" localSheetId="1">#REF!</definedName>
    <definedName name="A3_EndBal" localSheetId="0">#REF!</definedName>
    <definedName name="A3_EndBal">#REF!</definedName>
    <definedName name="A3_FinalDist" localSheetId="1">#REF!</definedName>
    <definedName name="A3_FinalDist" localSheetId="0">#REF!</definedName>
    <definedName name="A3_FinalDist">#REF!</definedName>
    <definedName name="A3B_BegBal" localSheetId="1">#REF!</definedName>
    <definedName name="A3B_BegBal" localSheetId="0">#REF!</definedName>
    <definedName name="A3B_BegBal">#REF!</definedName>
    <definedName name="A3B_EndBal" localSheetId="1">#REF!</definedName>
    <definedName name="A3B_EndBal" localSheetId="0">#REF!</definedName>
    <definedName name="A3B_EndBal">#REF!</definedName>
    <definedName name="A3B_FinalDist" localSheetId="1">#REF!</definedName>
    <definedName name="A3B_FinalDist" localSheetId="0">#REF!</definedName>
    <definedName name="A3B_FinalDist">#REF!</definedName>
    <definedName name="A4_BegBal" localSheetId="1">#REF!</definedName>
    <definedName name="A4_BegBal" localSheetId="0">#REF!</definedName>
    <definedName name="A4_BegBal">#REF!</definedName>
    <definedName name="A4_EndBal" localSheetId="1">#REF!</definedName>
    <definedName name="A4_EndBal" localSheetId="0">#REF!</definedName>
    <definedName name="A4_EndBal">#REF!</definedName>
    <definedName name="A4_FinalDist" localSheetId="1">#REF!</definedName>
    <definedName name="A4_FinalDist" localSheetId="0">#REF!</definedName>
    <definedName name="A4_FinalDist">#REF!</definedName>
    <definedName name="Adj_BegBal" localSheetId="1">#REF!</definedName>
    <definedName name="Adj_BegBal" localSheetId="0">#REF!</definedName>
    <definedName name="Adj_BegBal">#REF!</definedName>
    <definedName name="Adj_EndBal" localSheetId="1">#REF!</definedName>
    <definedName name="Adj_EndBal" localSheetId="0">#REF!</definedName>
    <definedName name="Adj_EndBal">#REF!</definedName>
    <definedName name="Avail_Amt" localSheetId="1">#REF!</definedName>
    <definedName name="Avail_Amt" localSheetId="0">#REF!</definedName>
    <definedName name="Avail_Amt">#REF!</definedName>
    <definedName name="Cert_BegBal" localSheetId="1">#REF!</definedName>
    <definedName name="Cert_BegBal" localSheetId="0">#REF!</definedName>
    <definedName name="Cert_BegBal">#REF!</definedName>
    <definedName name="Cert_EndBal" localSheetId="1">#REF!</definedName>
    <definedName name="Cert_EndBal" localSheetId="0">#REF!</definedName>
    <definedName name="Cert_EndBal">#REF!</definedName>
    <definedName name="Coll_BegBal" localSheetId="1">#REF!</definedName>
    <definedName name="Coll_BegBal" localSheetId="0">#REF!</definedName>
    <definedName name="Coll_BegBal">#REF!</definedName>
    <definedName name="Coll_EndBal" localSheetId="1">#REF!</definedName>
    <definedName name="Coll_EndBal" localSheetId="0">#REF!</definedName>
    <definedName name="Coll_EndBal">#REF!</definedName>
    <definedName name="Curr_DistDate" localSheetId="1">#REF!</definedName>
    <definedName name="Curr_DistDate" localSheetId="0">#REF!</definedName>
    <definedName name="Curr_DistDate">#REF!</definedName>
    <definedName name="Events_of_Default" localSheetId="1">#REF!</definedName>
    <definedName name="Events_of_Default" localSheetId="0">#REF!</definedName>
    <definedName name="Events_of_Default">#REF!</definedName>
    <definedName name="First_DistDate" localSheetId="1">#REF!</definedName>
    <definedName name="First_DistDate" localSheetId="0">#REF!</definedName>
    <definedName name="First_DistDate">#REF!</definedName>
    <definedName name="HTML_CodePage" hidden="1">1252</definedName>
    <definedName name="HTML_Control" localSheetId="1" hidden="1">{"'Filing Version'!$A$1:$F$168"}</definedName>
    <definedName name="HTML_Control" localSheetId="0" hidden="1">{"'Filing Version'!$A$1:$F$168"}</definedName>
    <definedName name="HTML_Control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0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1">#REF!</definedName>
    <definedName name="OC_BegBal" localSheetId="0">#REF!</definedName>
    <definedName name="OC_BegBal">#REF!</definedName>
    <definedName name="OC_EndBal" localSheetId="1">#REF!</definedName>
    <definedName name="OC_EndBal" localSheetId="0">#REF!</definedName>
    <definedName name="OC_EndBal">#REF!</definedName>
    <definedName name="Officer" localSheetId="1">#REF!</definedName>
    <definedName name="Officer" localSheetId="0">#REF!</definedName>
    <definedName name="Officer">#REF!</definedName>
    <definedName name="Prev_DistDate" localSheetId="1">#REF!</definedName>
    <definedName name="Prev_DistDate" localSheetId="0">#REF!</definedName>
    <definedName name="Prev_DistDate">#REF!</definedName>
    <definedName name="prinatRAP" localSheetId="1">#REF!</definedName>
    <definedName name="prinatRAP" localSheetId="0">#REF!</definedName>
    <definedName name="prinatRAP">#REF!</definedName>
    <definedName name="Res_Fund" localSheetId="1">#REF!</definedName>
    <definedName name="Res_Fund" localSheetId="0">#REF!</definedName>
    <definedName name="Res_Fund">#REF!</definedName>
    <definedName name="Rescission" localSheetId="1">#REF!</definedName>
    <definedName name="Rescission" localSheetId="0">#REF!</definedName>
    <definedName name="Rescission">#REF!</definedName>
    <definedName name="test" localSheetId="1">#REF!</definedName>
    <definedName name="test" localSheetId="0">#REF!</definedName>
    <definedName name="test">#REF!</definedName>
    <definedName name="Title" localSheetId="1">#REF!</definedName>
    <definedName name="Title" localSheetId="0">#REF!</definedName>
    <definedName name="Title">#REF!</definedName>
    <definedName name="wrn.0205." localSheetId="1" hidden="1">{"0205",#N/A,FALSE,"0205"}</definedName>
    <definedName name="wrn.0205." localSheetId="0" hidden="1">{"0205",#N/A,FALSE,"0205"}</definedName>
    <definedName name="wrn.0205.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0" hidden="1">{"0205",#N/A,FALSE,"0205"}</definedName>
    <definedName name="wrn.0208." localSheetId="1" hidden="1">{"0208",#N/A,FALSE,"0205"}</definedName>
    <definedName name="wrn.0208." localSheetId="0" hidden="1">{"0208",#N/A,FALSE,"0205"}</definedName>
    <definedName name="wrn.0208.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0" hidden="1">{"0208",#N/A,FALSE,"0205"}</definedName>
    <definedName name="wrn.TEST." localSheetId="1" hidden="1">{"TEST",#N/A,FALSE,"TEST"}</definedName>
    <definedName name="wrn.TEST." localSheetId="0" hidden="1">{"TEST",#N/A,FALSE,"TEST"}</definedName>
    <definedName name="wrn.TEST.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0" hidden="1">{"TEST",#N/A,FALSE,"TEST"}</definedName>
    <definedName name="wrn.TMPL." localSheetId="1" hidden="1">{"TMPL",#N/A,FALSE,"TMPL"}</definedName>
    <definedName name="wrn.TMPL." localSheetId="0" hidden="1">{"TMPL",#N/A,FALSE,"TMPL"}</definedName>
    <definedName name="wrn.TMPL.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0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3" l="1"/>
  <c r="E182" i="3"/>
  <c r="D175" i="3"/>
  <c r="F175" i="3"/>
  <c r="E175" i="3"/>
  <c r="D166" i="3"/>
  <c r="D165" i="3"/>
  <c r="D159" i="3"/>
  <c r="E149" i="3"/>
  <c r="E131" i="3"/>
  <c r="E112" i="3"/>
  <c r="E110" i="3"/>
  <c r="E113" i="3"/>
  <c r="E111" i="3"/>
  <c r="E181" i="3"/>
  <c r="E42" i="3"/>
  <c r="E47" i="3" s="1"/>
  <c r="E57" i="3" s="1"/>
  <c r="E59" i="3" s="1"/>
  <c r="E37" i="3"/>
  <c r="E26" i="3"/>
  <c r="D26" i="3"/>
  <c r="E24" i="3"/>
  <c r="D24" i="3"/>
  <c r="C29" i="3"/>
  <c r="B29" i="3"/>
  <c r="E28" i="3"/>
  <c r="E27" i="3"/>
  <c r="F17" i="3"/>
  <c r="E25" i="3"/>
  <c r="F15" i="3"/>
  <c r="E13" i="3"/>
  <c r="D13" i="3"/>
  <c r="F14" i="3"/>
  <c r="E52" i="3"/>
  <c r="E53" i="3" s="1"/>
  <c r="C12" i="3"/>
  <c r="F10" i="3" s="1"/>
  <c r="D187" i="2"/>
  <c r="E182" i="2"/>
  <c r="F175" i="2"/>
  <c r="E175" i="2"/>
  <c r="D175" i="2"/>
  <c r="D165" i="2"/>
  <c r="D159" i="2"/>
  <c r="E149" i="2"/>
  <c r="E131" i="2"/>
  <c r="E111" i="2"/>
  <c r="E113" i="2"/>
  <c r="E110" i="2"/>
  <c r="E112" i="2"/>
  <c r="E181" i="2"/>
  <c r="E42" i="2"/>
  <c r="E37" i="2"/>
  <c r="E47" i="2" s="1"/>
  <c r="E57" i="2" s="1"/>
  <c r="E59" i="2" s="1"/>
  <c r="B29" i="2"/>
  <c r="E26" i="2"/>
  <c r="D26" i="2"/>
  <c r="C29" i="2"/>
  <c r="E28" i="2"/>
  <c r="D13" i="2"/>
  <c r="E27" i="2"/>
  <c r="F17" i="2"/>
  <c r="F16" i="2"/>
  <c r="E25" i="2"/>
  <c r="E24" i="2"/>
  <c r="F14" i="2"/>
  <c r="E13" i="2"/>
  <c r="C12" i="2"/>
  <c r="D187" i="1"/>
  <c r="E182" i="1"/>
  <c r="E175" i="1"/>
  <c r="F175" i="1"/>
  <c r="D175" i="1"/>
  <c r="D159" i="1"/>
  <c r="E149" i="1"/>
  <c r="E131" i="1"/>
  <c r="E111" i="1"/>
  <c r="E110" i="1"/>
  <c r="E113" i="1"/>
  <c r="E112" i="1"/>
  <c r="E181" i="1"/>
  <c r="E42" i="1"/>
  <c r="E37" i="1"/>
  <c r="E47" i="1" s="1"/>
  <c r="E57" i="1" s="1"/>
  <c r="E59" i="1" s="1"/>
  <c r="D27" i="1"/>
  <c r="D25" i="1"/>
  <c r="E24" i="1"/>
  <c r="D24" i="1"/>
  <c r="D23" i="1"/>
  <c r="C29" i="1"/>
  <c r="B29" i="1"/>
  <c r="E28" i="1"/>
  <c r="F18" i="1"/>
  <c r="E27" i="1"/>
  <c r="E26" i="1"/>
  <c r="E25" i="1"/>
  <c r="F15" i="1"/>
  <c r="F14" i="1"/>
  <c r="D13" i="1"/>
  <c r="E23" i="1"/>
  <c r="C12" i="1"/>
  <c r="D182" i="3" l="1"/>
  <c r="E52" i="2"/>
  <c r="E53" i="2" s="1"/>
  <c r="F16" i="3"/>
  <c r="F10" i="2"/>
  <c r="F18" i="3"/>
  <c r="D23" i="3"/>
  <c r="D25" i="3"/>
  <c r="D27" i="3"/>
  <c r="D182" i="1"/>
  <c r="E23" i="3"/>
  <c r="C13" i="3"/>
  <c r="F13" i="3" s="1"/>
  <c r="D28" i="3"/>
  <c r="F19" i="3"/>
  <c r="D166" i="2"/>
  <c r="D182" i="2"/>
  <c r="E52" i="1"/>
  <c r="E53" i="1" s="1"/>
  <c r="F18" i="2"/>
  <c r="D23" i="2"/>
  <c r="D25" i="2"/>
  <c r="D27" i="2"/>
  <c r="F10" i="1"/>
  <c r="F15" i="2"/>
  <c r="E23" i="2"/>
  <c r="C13" i="2"/>
  <c r="F13" i="2" s="1"/>
  <c r="D24" i="2"/>
  <c r="D28" i="2"/>
  <c r="F19" i="2"/>
  <c r="C13" i="1"/>
  <c r="E13" i="1"/>
  <c r="F16" i="1"/>
  <c r="D165" i="1"/>
  <c r="D166" i="1" s="1"/>
  <c r="F17" i="1"/>
  <c r="D26" i="1"/>
  <c r="D28" i="1"/>
  <c r="F19" i="1"/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9B8F73B9-B636-4C4E-831E-70CBC3F63A55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726E1BB7-E22D-4A5D-AEF0-F0B4673EABAD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A478715-FA86-461E-B8CD-6C92DC36721A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<sst xmlns="http://schemas.openxmlformats.org/spreadsheetml/2006/main" count="510" uniqueCount="156">
  <si>
    <t>Nissan Auto Receivables 2022-A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</si>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</sst>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202D5CC5-8357-421F-AC1E-78CE849754B4}"/>
    <cellStyle name="Comma 2" xfId="5" xr:uid="{6C36228D-163C-4865-8E2A-CB5E6D053A35}"/>
    <cellStyle name="Comma 3 2" xfId="4" xr:uid="{E0136796-2B16-4BBE-A9C4-87C19991C2B9}"/>
    <cellStyle name="Normal" xfId="0" builtinId="0"/>
    <cellStyle name="Normal 3" xfId="3" xr:uid="{B879F37E-DD9C-474D-AEEA-B4AFA99459F6}"/>
    <cellStyle name="Percent" xfId="2" builtinId="5"/>
    <cellStyle name="Percent 3 2" xfId="6" xr:uid="{1DF09EEC-728B-40A9-BE93-4159E295F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D8A0-9181-45BE-9F61-A64817F2FA6A}">
  <sheetPr codeName="Sheet9">
    <pageSetUpPr fitToPage="1"/>
  </sheetPr>
  <dimension ref="A1:IV228"/>
  <sheetViews>
    <sheetView tabSelected="1" showRuler="0" zoomScale="80" zoomScaleNormal="80" zoomScaleSheetLayoutView="90" workbookViewId="0">
      <selection activeCell="D12" sqref="D12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45382</v>
      </c>
      <c r="C3" s="7" t="s">
        <v>2</v>
      </c>
      <c r="D3" s="2">
        <v>30</v>
      </c>
      <c r="E3" s="2" t="s">
        <v>3</v>
      </c>
      <c r="F3" s="8">
        <v>45352</v>
      </c>
      <c r="G3" s="2"/>
    </row>
    <row r="4" spans="1:13" ht="15.75" customHeight="1" x14ac:dyDescent="0.45">
      <c r="A4" s="2" t="s">
        <v>4</v>
      </c>
      <c r="B4" s="6">
        <v>45397</v>
      </c>
      <c r="C4" s="7" t="s">
        <v>5</v>
      </c>
      <c r="D4" s="9">
        <v>31</v>
      </c>
      <c r="E4" s="2" t="s">
        <v>6</v>
      </c>
      <c r="F4" s="8">
        <v>45382</v>
      </c>
      <c r="G4" s="2"/>
    </row>
    <row r="5" spans="1:13" ht="17.25" customHeight="1" x14ac:dyDescent="0.45">
      <c r="C5" s="5"/>
      <c r="E5" s="2" t="s">
        <v>7</v>
      </c>
      <c r="F5" s="8">
        <v>45366</v>
      </c>
      <c r="G5" s="2"/>
    </row>
    <row r="6" spans="1:13" ht="15.75" customHeight="1" x14ac:dyDescent="0.45">
      <c r="C6" s="5"/>
      <c r="E6" s="2" t="s">
        <v>8</v>
      </c>
      <c r="F6" s="8">
        <v>45397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442948585.45999998</v>
      </c>
      <c r="E10" s="19">
        <v>421152861.76999998</v>
      </c>
      <c r="F10" s="20">
        <f>IF(C12&lt;=0,0,E10/C12)</f>
        <v>0.40430674686707696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24277010.199999999</v>
      </c>
      <c r="E11" s="19">
        <v>22521475.440000001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418671575.25999999</v>
      </c>
      <c r="E12" s="19">
        <v>398631386.32999998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418671575.25999999</v>
      </c>
      <c r="E13" s="19">
        <f>SUM(E14:E19)</f>
        <v>398631386.33000004</v>
      </c>
      <c r="F13" s="20">
        <f>IF(C13&lt;=0,0,E13/C13)</f>
        <v>0.3826861304677851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287004907.48000002</v>
      </c>
      <c r="E17" s="19">
        <v>266964718.55000001</v>
      </c>
      <c r="F17" s="20">
        <f t="shared" si="0"/>
        <v>0.7314101878082192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20040188.930000007</v>
      </c>
      <c r="C26" s="18">
        <v>444857.61</v>
      </c>
      <c r="D26" s="34">
        <f t="shared" si="1"/>
        <v>54.904627205479471</v>
      </c>
      <c r="E26" s="35">
        <f t="shared" si="2"/>
        <v>1.2187879726027397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20040188.930000007</v>
      </c>
      <c r="C29" s="36">
        <f>SUM(C23:C28)</f>
        <v>600107.61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483568.06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483568.06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21591306.219999999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21591306.219999999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194510.74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22269385.019999996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33462</v>
      </c>
      <c r="E51" s="48">
        <v>418671575.25999999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20040188.930000007</v>
      </c>
      <c r="F52" s="43"/>
      <c r="G52" s="44"/>
    </row>
    <row r="53" spans="1:7" x14ac:dyDescent="0.35">
      <c r="A53" s="26"/>
      <c r="D53" s="55">
        <v>32733</v>
      </c>
      <c r="E53" s="56">
        <f>E51-E52</f>
        <v>398631386.32999998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22269385.019999996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22269385.019999996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369123.82</v>
      </c>
      <c r="F64" s="43"/>
      <c r="G64" s="44"/>
    </row>
    <row r="65" spans="1:7" x14ac:dyDescent="0.35">
      <c r="A65" s="41" t="s">
        <v>51</v>
      </c>
      <c r="E65" s="57">
        <v>369123.82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444857.61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444857.61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600107.61</v>
      </c>
      <c r="F110" s="43"/>
      <c r="G110" s="44"/>
    </row>
    <row r="111" spans="1:7" x14ac:dyDescent="0.35">
      <c r="A111" s="58" t="s">
        <v>86</v>
      </c>
      <c r="E111" s="12">
        <f>E74+E82+E90+E98+E106</f>
        <v>600107.61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21300153.588783327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20040188.930000007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20040188.930000007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1259964.6587833203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1259964.6587833203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1.3723135799999999E-2</v>
      </c>
      <c r="F153" s="43"/>
      <c r="G153" s="44"/>
    </row>
    <row r="154" spans="1:256" x14ac:dyDescent="0.35">
      <c r="A154" s="26" t="s">
        <v>114</v>
      </c>
      <c r="E154" s="60">
        <v>32.382497000000001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204417.47</v>
      </c>
      <c r="E157" s="2">
        <v>11</v>
      </c>
      <c r="F157" s="65"/>
      <c r="G157" s="44"/>
    </row>
    <row r="158" spans="1:256" x14ac:dyDescent="0.35">
      <c r="A158" s="26" t="s">
        <v>116</v>
      </c>
      <c r="D158" s="61">
        <v>194510.74</v>
      </c>
      <c r="F158" s="43"/>
      <c r="G158" s="44"/>
    </row>
    <row r="159" spans="1:256" x14ac:dyDescent="0.35">
      <c r="A159" s="2" t="s">
        <v>117</v>
      </c>
      <c r="D159" s="22">
        <f>+D157-D158</f>
        <v>9906.7300000000105</v>
      </c>
    </row>
    <row r="160" spans="1:256" x14ac:dyDescent="0.35">
      <c r="A160" s="26" t="s">
        <v>118</v>
      </c>
      <c r="D160" s="12">
        <v>442948585.45999998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4.7153166E-3</v>
      </c>
      <c r="F162" s="65"/>
      <c r="G162" s="44"/>
    </row>
    <row r="163" spans="1:7" x14ac:dyDescent="0.35">
      <c r="A163" s="26" t="s">
        <v>120</v>
      </c>
      <c r="D163" s="66">
        <v>2.4334106999999998E-3</v>
      </c>
      <c r="F163" s="65"/>
      <c r="G163" s="44"/>
    </row>
    <row r="164" spans="1:7" x14ac:dyDescent="0.35">
      <c r="A164" s="26" t="s">
        <v>121</v>
      </c>
      <c r="D164" s="66">
        <v>3.0150978999999999E-3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2.6838500878503319E-4</v>
      </c>
      <c r="F165" s="43"/>
      <c r="G165" s="44"/>
    </row>
    <row r="166" spans="1:7" x14ac:dyDescent="0.35">
      <c r="A166" s="26" t="s">
        <v>123</v>
      </c>
      <c r="D166" s="64">
        <f>AVERAGE(D162:D165)</f>
        <v>2.6080525521962579E-3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1987595.0600000003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2434865.98</v>
      </c>
      <c r="E171" s="68">
        <v>148</v>
      </c>
      <c r="F171" s="66">
        <v>5.7814304520379329E-3</v>
      </c>
      <c r="G171" s="44"/>
    </row>
    <row r="172" spans="1:7" x14ac:dyDescent="0.35">
      <c r="A172" s="41" t="s">
        <v>128</v>
      </c>
      <c r="D172" s="57">
        <v>467282.08</v>
      </c>
      <c r="E172" s="68">
        <v>28</v>
      </c>
      <c r="F172" s="66">
        <v>1.1095308198456268E-3</v>
      </c>
      <c r="G172" s="44"/>
    </row>
    <row r="173" spans="1:7" x14ac:dyDescent="0.35">
      <c r="A173" s="41" t="s">
        <v>129</v>
      </c>
      <c r="D173" s="19">
        <v>110655.76</v>
      </c>
      <c r="E173" s="69">
        <v>5</v>
      </c>
      <c r="F173" s="66">
        <v>2.6274488444633039E-4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3012803.82</v>
      </c>
      <c r="E175" s="68">
        <f>SUM(E171:E174)</f>
        <v>181</v>
      </c>
      <c r="F175" s="74">
        <f>SUM(F171:F174)</f>
        <v>7.1537061563298901E-3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1.2912016000000001E-3</v>
      </c>
      <c r="E178" s="66">
        <v>1.1202712E-3</v>
      </c>
      <c r="F178" s="65"/>
      <c r="G178" s="44"/>
    </row>
    <row r="179" spans="1:7" x14ac:dyDescent="0.35">
      <c r="A179" s="26" t="s">
        <v>134</v>
      </c>
      <c r="D179" s="66">
        <v>1.0026388E-3</v>
      </c>
      <c r="E179" s="66">
        <v>7.9146390000000004E-4</v>
      </c>
      <c r="F179" s="65"/>
      <c r="G179" s="44"/>
    </row>
    <row r="180" spans="1:7" x14ac:dyDescent="0.35">
      <c r="A180" s="26" t="s">
        <v>135</v>
      </c>
      <c r="D180" s="66">
        <v>1.2117968000000001E-3</v>
      </c>
      <c r="E180" s="66">
        <v>9.2642400000000002E-4</v>
      </c>
      <c r="F180" s="65"/>
      <c r="G180" s="44"/>
    </row>
    <row r="181" spans="1:7" x14ac:dyDescent="0.35">
      <c r="A181" s="26" t="s">
        <v>136</v>
      </c>
      <c r="D181" s="66">
        <v>1.3722757042919571E-3</v>
      </c>
      <c r="E181" s="66">
        <f>IF(D53&lt;=0,0,SUM('Mar24'!E172:E174)/D53)</f>
        <v>1.0081569058748051E-3</v>
      </c>
      <c r="F181" s="43"/>
      <c r="G181" s="44"/>
    </row>
    <row r="182" spans="1:7" x14ac:dyDescent="0.35">
      <c r="A182" s="26" t="s">
        <v>137</v>
      </c>
      <c r="D182" s="66">
        <f>AVERAGE(D178:D181)</f>
        <v>1.2194782260729893E-3</v>
      </c>
      <c r="E182" s="66">
        <f>AVERAGE(E178:E181)</f>
        <v>9.615790014687012E-4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594398.46</v>
      </c>
      <c r="F184" s="43"/>
      <c r="G184" s="44"/>
    </row>
    <row r="185" spans="1:7" x14ac:dyDescent="0.35">
      <c r="A185" s="2" t="s">
        <v>139</v>
      </c>
      <c r="D185" s="63">
        <v>1.411360372815448E-3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964276.4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55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6658-070E-48A5-BCFD-8CBCDEA96CF5}">
  <sheetPr codeName="Sheet8">
    <pageSetUpPr fitToPage="1"/>
  </sheetPr>
  <dimension ref="A1:IV228"/>
  <sheetViews>
    <sheetView showRuler="0" zoomScale="80" zoomScaleNormal="80" zoomScaleSheetLayoutView="90" workbookViewId="0">
      <selection activeCell="B31" sqref="B3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45351</v>
      </c>
      <c r="C3" s="7" t="s">
        <v>2</v>
      </c>
      <c r="D3" s="2">
        <v>30</v>
      </c>
      <c r="E3" s="2" t="s">
        <v>3</v>
      </c>
      <c r="F3" s="8">
        <v>45323</v>
      </c>
      <c r="G3" s="2"/>
    </row>
    <row r="4" spans="1:13" ht="15.75" customHeight="1" x14ac:dyDescent="0.45">
      <c r="A4" s="2" t="s">
        <v>4</v>
      </c>
      <c r="B4" s="6">
        <v>45366</v>
      </c>
      <c r="C4" s="7" t="s">
        <v>5</v>
      </c>
      <c r="D4" s="9">
        <v>29</v>
      </c>
      <c r="E4" s="2" t="s">
        <v>6</v>
      </c>
      <c r="F4" s="8">
        <v>45351</v>
      </c>
      <c r="G4" s="2"/>
    </row>
    <row r="5" spans="1:13" ht="17.25" customHeight="1" x14ac:dyDescent="0.45">
      <c r="C5" s="5"/>
      <c r="E5" s="2" t="s">
        <v>7</v>
      </c>
      <c r="F5" s="8">
        <v>45337</v>
      </c>
      <c r="G5" s="2"/>
    </row>
    <row r="6" spans="1:13" ht="15.75" customHeight="1" x14ac:dyDescent="0.45">
      <c r="C6" s="5"/>
      <c r="E6" s="2" t="s">
        <v>8</v>
      </c>
      <c r="F6" s="8">
        <v>45366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464011681.58999997</v>
      </c>
      <c r="E10" s="19">
        <v>442948585.45999998</v>
      </c>
      <c r="F10" s="20">
        <f>IF(C12&lt;=0,0,E10/C12)</f>
        <v>0.42523064158711349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26048407.170000002</v>
      </c>
      <c r="E11" s="19">
        <v>24277010.199999999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437963274.41999996</v>
      </c>
      <c r="E12" s="19">
        <v>418671575.25999999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437963274.41999996</v>
      </c>
      <c r="E13" s="19">
        <f>SUM(E14:E19)</f>
        <v>418671575.25999999</v>
      </c>
      <c r="F13" s="20">
        <f>IF(C13&lt;=0,0,E13/C13)</f>
        <v>0.40192471182002287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306296606.63999999</v>
      </c>
      <c r="E17" s="19">
        <v>287004907.48000002</v>
      </c>
      <c r="F17" s="20">
        <f t="shared" si="0"/>
        <v>0.78631481501369871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19291699.159999967</v>
      </c>
      <c r="C26" s="18">
        <v>474759.74</v>
      </c>
      <c r="D26" s="34">
        <f t="shared" si="1"/>
        <v>52.85397030136977</v>
      </c>
      <c r="E26" s="35">
        <f t="shared" si="2"/>
        <v>1.3007116164383561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19291699.159999967</v>
      </c>
      <c r="C29" s="36">
        <f>SUM(C23:C28)</f>
        <v>630009.74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520632.56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520632.56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20849520.5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20849520.5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96988.91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21467141.969999999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34114</v>
      </c>
      <c r="E51" s="48">
        <v>437963274.41999996</v>
      </c>
      <c r="F51" s="43"/>
      <c r="G51" s="44"/>
    </row>
    <row r="52" spans="1:7" x14ac:dyDescent="0.35">
      <c r="A52" s="26" t="s">
        <v>44</v>
      </c>
      <c r="D52" s="10"/>
      <c r="E52" s="45">
        <f>D12-E12</f>
        <v>19291699.159999967</v>
      </c>
      <c r="F52" s="43"/>
      <c r="G52" s="44"/>
    </row>
    <row r="53" spans="1:7" x14ac:dyDescent="0.35">
      <c r="A53" s="26"/>
      <c r="D53" s="55">
        <v>33462</v>
      </c>
      <c r="E53" s="56">
        <f>E51-E52</f>
        <v>418671575.25999999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21467141.969999999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21467141.969999999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386676.4</v>
      </c>
      <c r="F64" s="43"/>
      <c r="G64" s="44"/>
    </row>
    <row r="65" spans="1:7" x14ac:dyDescent="0.35">
      <c r="A65" s="41" t="s">
        <v>51</v>
      </c>
      <c r="E65" s="57">
        <v>386676.4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474759.74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474759.74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630009.74</v>
      </c>
      <c r="F110" s="43"/>
      <c r="G110" s="44"/>
    </row>
    <row r="111" spans="1:7" x14ac:dyDescent="0.35">
      <c r="A111" s="58" t="s">
        <v>86</v>
      </c>
      <c r="E111" s="12">
        <f>E74+E82+E90+E98+E106</f>
        <v>630009.74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20450455.828674998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19291699.159999967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19291699.159999967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1158756.6686750315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1158756.6686750315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1.3717484300000001E-2</v>
      </c>
      <c r="F153" s="43"/>
      <c r="G153" s="44"/>
    </row>
    <row r="154" spans="1:256" x14ac:dyDescent="0.35">
      <c r="A154" s="26" t="s">
        <v>114</v>
      </c>
      <c r="E154" s="60">
        <v>33.236514999999997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213575.63</v>
      </c>
      <c r="E157" s="2">
        <v>12</v>
      </c>
      <c r="F157" s="65"/>
      <c r="G157" s="44"/>
    </row>
    <row r="158" spans="1:256" x14ac:dyDescent="0.35">
      <c r="A158" s="26" t="s">
        <v>116</v>
      </c>
      <c r="D158" s="61">
        <v>96988.91</v>
      </c>
      <c r="F158" s="43"/>
      <c r="G158" s="44"/>
    </row>
    <row r="159" spans="1:256" x14ac:dyDescent="0.35">
      <c r="A159" s="2" t="s">
        <v>117</v>
      </c>
      <c r="D159" s="22">
        <f>+D157-D158</f>
        <v>116586.72</v>
      </c>
    </row>
    <row r="160" spans="1:256" x14ac:dyDescent="0.35">
      <c r="A160" s="26" t="s">
        <v>118</v>
      </c>
      <c r="D160" s="12">
        <v>464011681.58999997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1.8995444999999999E-3</v>
      </c>
      <c r="F162" s="65"/>
      <c r="G162" s="44"/>
    </row>
    <row r="163" spans="1:7" x14ac:dyDescent="0.35">
      <c r="A163" s="26" t="s">
        <v>120</v>
      </c>
      <c r="D163" s="66">
        <v>4.7153166E-3</v>
      </c>
      <c r="F163" s="65"/>
      <c r="G163" s="44"/>
    </row>
    <row r="164" spans="1:7" x14ac:dyDescent="0.35">
      <c r="A164" s="26" t="s">
        <v>121</v>
      </c>
      <c r="D164" s="66">
        <v>2.4334106999999998E-3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3.0150978854799398E-3</v>
      </c>
      <c r="F165" s="43"/>
      <c r="G165" s="44"/>
    </row>
    <row r="166" spans="1:7" x14ac:dyDescent="0.35">
      <c r="A166" s="26" t="s">
        <v>123</v>
      </c>
      <c r="D166" s="64">
        <f>AVERAGE(D162:D165)</f>
        <v>3.0158424213699853E-3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1977688.3300000003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1933726.49</v>
      </c>
      <c r="E171" s="68">
        <v>116</v>
      </c>
      <c r="F171" s="66">
        <v>4.365577752081168E-3</v>
      </c>
      <c r="G171" s="44"/>
    </row>
    <row r="172" spans="1:7" x14ac:dyDescent="0.35">
      <c r="A172" s="41" t="s">
        <v>128</v>
      </c>
      <c r="D172" s="57">
        <v>417383.97</v>
      </c>
      <c r="E172" s="68">
        <v>23</v>
      </c>
      <c r="F172" s="66">
        <v>9.4228536606917645E-4</v>
      </c>
      <c r="G172" s="44"/>
    </row>
    <row r="173" spans="1:7" x14ac:dyDescent="0.35">
      <c r="A173" s="41" t="s">
        <v>129</v>
      </c>
      <c r="D173" s="19">
        <v>119379.71</v>
      </c>
      <c r="E173" s="69">
        <v>8</v>
      </c>
      <c r="F173" s="66">
        <v>2.6951143748664365E-4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2470490.17</v>
      </c>
      <c r="E175" s="68">
        <f>SUM(E171:E174)</f>
        <v>147</v>
      </c>
      <c r="F175" s="74">
        <f>SUM(F171:F174)</f>
        <v>5.5773745556369882E-3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1.5091187000000001E-3</v>
      </c>
      <c r="E178" s="66">
        <v>1.2430080999999999E-3</v>
      </c>
      <c r="F178" s="65"/>
      <c r="G178" s="44"/>
    </row>
    <row r="179" spans="1:7" x14ac:dyDescent="0.35">
      <c r="A179" s="26" t="s">
        <v>134</v>
      </c>
      <c r="D179" s="66">
        <v>1.2912016000000001E-3</v>
      </c>
      <c r="E179" s="66">
        <v>1.1202712E-3</v>
      </c>
      <c r="F179" s="65"/>
      <c r="G179" s="44"/>
    </row>
    <row r="180" spans="1:7" x14ac:dyDescent="0.35">
      <c r="A180" s="26" t="s">
        <v>135</v>
      </c>
      <c r="D180" s="66">
        <v>1.0026388E-3</v>
      </c>
      <c r="E180" s="66">
        <v>7.9146390000000004E-4</v>
      </c>
      <c r="F180" s="65"/>
      <c r="G180" s="44"/>
    </row>
    <row r="181" spans="1:7" x14ac:dyDescent="0.35">
      <c r="A181" s="26" t="s">
        <v>136</v>
      </c>
      <c r="D181" s="66">
        <v>1.21179680355582E-3</v>
      </c>
      <c r="E181" s="66">
        <f>IF(D53&lt;=0,0,SUM('Feb24'!E172:E174)/D53)</f>
        <v>9.2642400334708023E-4</v>
      </c>
      <c r="F181" s="43"/>
      <c r="G181" s="44"/>
    </row>
    <row r="182" spans="1:7" x14ac:dyDescent="0.35">
      <c r="A182" s="26" t="s">
        <v>137</v>
      </c>
      <c r="D182" s="66">
        <f>AVERAGE(D178:D181)</f>
        <v>1.2536889758889549E-3</v>
      </c>
      <c r="E182" s="66">
        <f>AVERAGE(E178:E181)</f>
        <v>1.0202918008367699E-3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553094.13</v>
      </c>
      <c r="F184" s="43"/>
      <c r="G184" s="44"/>
    </row>
    <row r="185" spans="1:7" x14ac:dyDescent="0.35">
      <c r="A185" s="2" t="s">
        <v>139</v>
      </c>
      <c r="D185" s="63">
        <v>1.248664400690239E-3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1124536.3999999999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62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3F3DF-29E5-4F6F-BB8A-C0DB11863B5A}">
  <sheetPr codeName="Sheet7">
    <pageSetUpPr fitToPage="1"/>
  </sheetPr>
  <dimension ref="A1:IV228"/>
  <sheetViews>
    <sheetView showRuler="0" zoomScale="80" zoomScaleNormal="80" zoomScaleSheetLayoutView="90" workbookViewId="0">
      <selection activeCell="A35" sqref="A3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45322</v>
      </c>
      <c r="C3" s="7" t="s">
        <v>2</v>
      </c>
      <c r="D3" s="2">
        <v>30</v>
      </c>
      <c r="E3" s="2" t="s">
        <v>3</v>
      </c>
      <c r="F3" s="8">
        <v>45292</v>
      </c>
      <c r="G3" s="2"/>
    </row>
    <row r="4" spans="1:13" ht="15.75" customHeight="1" x14ac:dyDescent="0.45">
      <c r="A4" s="2" t="s">
        <v>4</v>
      </c>
      <c r="B4" s="6">
        <v>45337</v>
      </c>
      <c r="C4" s="7" t="s">
        <v>5</v>
      </c>
      <c r="D4" s="9">
        <v>30</v>
      </c>
      <c r="E4" s="2" t="s">
        <v>6</v>
      </c>
      <c r="F4" s="8">
        <v>45322</v>
      </c>
      <c r="G4" s="2"/>
    </row>
    <row r="5" spans="1:13" ht="17.25" customHeight="1" x14ac:dyDescent="0.45">
      <c r="C5" s="5"/>
      <c r="E5" s="2" t="s">
        <v>7</v>
      </c>
      <c r="F5" s="8">
        <v>45307</v>
      </c>
      <c r="G5" s="2"/>
    </row>
    <row r="6" spans="1:13" ht="15.75" customHeight="1" x14ac:dyDescent="0.45">
      <c r="C6" s="5"/>
      <c r="E6" s="2" t="s">
        <v>8</v>
      </c>
      <c r="F6" s="8">
        <v>45337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1142065005.3199999</v>
      </c>
      <c r="D10" s="18">
        <v>487467700.81</v>
      </c>
      <c r="E10" s="19">
        <v>464011681.58999997</v>
      </c>
      <c r="F10" s="20">
        <f>IF(C12&lt;=0,0,E10/C12)</f>
        <v>0.44545121385030173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100398337.54000001</v>
      </c>
      <c r="D11" s="18">
        <v>28044228.829999998</v>
      </c>
      <c r="E11" s="19">
        <v>26048407.170000002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1041666667.78</v>
      </c>
      <c r="D12" s="18">
        <v>459423471.98000002</v>
      </c>
      <c r="E12" s="19">
        <v>437963274.41999996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1041666667.78</v>
      </c>
      <c r="D13" s="18">
        <f>SUM(D14:D19)</f>
        <v>459423471.98000002</v>
      </c>
      <c r="E13" s="19">
        <f>SUM(E14:E19)</f>
        <v>437963274.41999996</v>
      </c>
      <c r="F13" s="20">
        <f>IF(C13&lt;=0,0,E13/C13)</f>
        <v>0.42044474299382861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4.9597E-3</v>
      </c>
      <c r="C14" s="23">
        <v>180000000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1.32E-2</v>
      </c>
      <c r="C15" s="23">
        <v>365000000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1.8599999999999998E-2</v>
      </c>
      <c r="C17" s="23">
        <v>365000000</v>
      </c>
      <c r="D17" s="18">
        <v>327756804.20000005</v>
      </c>
      <c r="E17" s="19">
        <v>306296606.63999999</v>
      </c>
      <c r="F17" s="20">
        <f t="shared" si="0"/>
        <v>0.83916878531506844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2.07E-2</v>
      </c>
      <c r="C18" s="23">
        <v>90000000</v>
      </c>
      <c r="D18" s="18">
        <v>90000000</v>
      </c>
      <c r="E18" s="19">
        <v>90000000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41666667.780000001</v>
      </c>
      <c r="D19" s="18">
        <v>41666667.780000001</v>
      </c>
      <c r="E19" s="19">
        <v>41666667.780000001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21460197.560000062</v>
      </c>
      <c r="C26" s="18">
        <v>508023.05</v>
      </c>
      <c r="D26" s="34">
        <f t="shared" si="1"/>
        <v>58.795061808219351</v>
      </c>
      <c r="E26" s="35">
        <f t="shared" si="2"/>
        <v>1.3918439726027396</v>
      </c>
      <c r="F26" s="31"/>
    </row>
    <row r="27" spans="1:13" x14ac:dyDescent="0.35">
      <c r="A27" s="26" t="s">
        <v>22</v>
      </c>
      <c r="B27" s="18">
        <v>0</v>
      </c>
      <c r="C27" s="18">
        <v>155250</v>
      </c>
      <c r="D27" s="34">
        <f t="shared" si="1"/>
        <v>0</v>
      </c>
      <c r="E27" s="35">
        <f t="shared" si="2"/>
        <v>1.7250000000000001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21460197.560000062</v>
      </c>
      <c r="C29" s="36">
        <f>SUM(C23:C28)</f>
        <v>663273.05000000005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584978.05000000005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584978.05000000005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23193436.829999998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23193436.829999998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163731.63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23942146.509999998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34813</v>
      </c>
      <c r="E51" s="48">
        <v>459423471.98000002</v>
      </c>
      <c r="F51" s="43"/>
      <c r="G51" s="44"/>
    </row>
    <row r="52" spans="1:7" x14ac:dyDescent="0.35">
      <c r="A52" s="26" t="s">
        <v>44</v>
      </c>
      <c r="D52" s="10"/>
      <c r="E52" s="45">
        <f>D12-E12</f>
        <v>21460197.560000062</v>
      </c>
      <c r="F52" s="43"/>
      <c r="G52" s="44"/>
    </row>
    <row r="53" spans="1:7" x14ac:dyDescent="0.35">
      <c r="A53" s="26"/>
      <c r="D53" s="55">
        <v>34114</v>
      </c>
      <c r="E53" s="56">
        <f>E51-E52</f>
        <v>437963274.41999996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23942146.509999998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23942146.509999998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406223.08</v>
      </c>
      <c r="F64" s="43"/>
      <c r="G64" s="44"/>
    </row>
    <row r="65" spans="1:7" x14ac:dyDescent="0.35">
      <c r="A65" s="41" t="s">
        <v>51</v>
      </c>
      <c r="E65" s="57">
        <v>406223.08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508023.05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508023.05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155250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155250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663273.05000000005</v>
      </c>
      <c r="F110" s="43"/>
      <c r="G110" s="44"/>
    </row>
    <row r="111" spans="1:7" x14ac:dyDescent="0.35">
      <c r="A111" s="58" t="s">
        <v>86</v>
      </c>
      <c r="E111" s="12">
        <f>E74+E82+E90+E98+E106</f>
        <v>663273.05000000005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22872650.375991665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21460197.560000062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21460197.560000062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1412452.8159916028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1412452.8159916028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1.36925083E-2</v>
      </c>
      <c r="F153" s="43"/>
      <c r="G153" s="44"/>
    </row>
    <row r="154" spans="1:256" x14ac:dyDescent="0.35">
      <c r="A154" s="26" t="s">
        <v>114</v>
      </c>
      <c r="E154" s="60">
        <v>34.066443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262582.39</v>
      </c>
      <c r="E157" s="2">
        <v>15</v>
      </c>
      <c r="F157" s="65"/>
      <c r="G157" s="44"/>
    </row>
    <row r="158" spans="1:256" x14ac:dyDescent="0.35">
      <c r="A158" s="26" t="s">
        <v>116</v>
      </c>
      <c r="D158" s="61">
        <v>163731.63</v>
      </c>
      <c r="F158" s="43"/>
      <c r="G158" s="44"/>
    </row>
    <row r="159" spans="1:256" x14ac:dyDescent="0.35">
      <c r="A159" s="2" t="s">
        <v>117</v>
      </c>
      <c r="D159" s="22">
        <f>+D157-D158</f>
        <v>98850.760000000009</v>
      </c>
    </row>
    <row r="160" spans="1:256" x14ac:dyDescent="0.35">
      <c r="A160" s="26" t="s">
        <v>118</v>
      </c>
      <c r="D160" s="12">
        <v>487467700.81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3.6066863000000001E-3</v>
      </c>
      <c r="F162" s="65"/>
      <c r="G162" s="44"/>
    </row>
    <row r="163" spans="1:7" x14ac:dyDescent="0.35">
      <c r="A163" s="26" t="s">
        <v>120</v>
      </c>
      <c r="D163" s="66">
        <v>1.8995444999999999E-3</v>
      </c>
      <c r="F163" s="65"/>
      <c r="G163" s="44"/>
    </row>
    <row r="164" spans="1:7" x14ac:dyDescent="0.35">
      <c r="A164" s="26" t="s">
        <v>121</v>
      </c>
      <c r="D164" s="66">
        <v>4.7153166E-3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2.4334107019376616E-3</v>
      </c>
      <c r="F165" s="43"/>
      <c r="G165" s="44"/>
    </row>
    <row r="166" spans="1:7" x14ac:dyDescent="0.35">
      <c r="A166" s="26" t="s">
        <v>123</v>
      </c>
      <c r="D166" s="64">
        <f>AVERAGE(D162:D165)</f>
        <v>3.1637395254844151E-3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1861101.6100000003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1910071.58</v>
      </c>
      <c r="E171" s="68">
        <v>102</v>
      </c>
      <c r="F171" s="66">
        <v>4.1164299430024621E-3</v>
      </c>
      <c r="G171" s="44"/>
    </row>
    <row r="172" spans="1:7" x14ac:dyDescent="0.35">
      <c r="A172" s="41" t="s">
        <v>128</v>
      </c>
      <c r="D172" s="57">
        <v>386362.65</v>
      </c>
      <c r="E172" s="68">
        <v>22</v>
      </c>
      <c r="F172" s="66">
        <v>8.3265716215608012E-4</v>
      </c>
      <c r="G172" s="44"/>
    </row>
    <row r="173" spans="1:7" x14ac:dyDescent="0.35">
      <c r="A173" s="41" t="s">
        <v>129</v>
      </c>
      <c r="D173" s="19">
        <v>78873.47</v>
      </c>
      <c r="E173" s="69">
        <v>5</v>
      </c>
      <c r="F173" s="66">
        <v>1.6998164729329482E-4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2375307.7000000002</v>
      </c>
      <c r="E175" s="68">
        <f>SUM(E171:E174)</f>
        <v>129</v>
      </c>
      <c r="F175" s="74">
        <f>SUM(F171:F174)</f>
        <v>5.119068752451837E-3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8.052008E-4</v>
      </c>
      <c r="E178" s="66">
        <v>6.6627799999999997E-4</v>
      </c>
      <c r="F178" s="65"/>
      <c r="G178" s="44"/>
    </row>
    <row r="179" spans="1:7" x14ac:dyDescent="0.35">
      <c r="A179" s="26" t="s">
        <v>134</v>
      </c>
      <c r="D179" s="66">
        <v>1.5091187000000001E-3</v>
      </c>
      <c r="E179" s="66">
        <v>1.2430080999999999E-3</v>
      </c>
      <c r="F179" s="65"/>
      <c r="G179" s="44"/>
    </row>
    <row r="180" spans="1:7" x14ac:dyDescent="0.35">
      <c r="A180" s="26" t="s">
        <v>135</v>
      </c>
      <c r="D180" s="66">
        <v>1.2912016000000001E-3</v>
      </c>
      <c r="E180" s="66">
        <v>1.1202712E-3</v>
      </c>
      <c r="F180" s="65"/>
      <c r="G180" s="44"/>
    </row>
    <row r="181" spans="1:7" x14ac:dyDescent="0.35">
      <c r="A181" s="26" t="s">
        <v>136</v>
      </c>
      <c r="D181" s="66">
        <v>1.0026388094493749E-3</v>
      </c>
      <c r="E181" s="66">
        <f>IF(D53&lt;=0,0,SUM('Jan24'!E172:E174)/D53)</f>
        <v>7.9146391510816671E-4</v>
      </c>
      <c r="F181" s="43"/>
      <c r="G181" s="44"/>
    </row>
    <row r="182" spans="1:7" x14ac:dyDescent="0.35">
      <c r="A182" s="26" t="s">
        <v>137</v>
      </c>
      <c r="D182" s="66">
        <f>AVERAGE(D178:D181)</f>
        <v>1.1520399773623437E-3</v>
      </c>
      <c r="E182" s="66">
        <f>AVERAGE(E178:E181)</f>
        <v>9.5525530377704173E-4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485306.57</v>
      </c>
      <c r="F184" s="43"/>
      <c r="G184" s="44"/>
    </row>
    <row r="185" spans="1:7" x14ac:dyDescent="0.35">
      <c r="A185" s="2" t="s">
        <v>139</v>
      </c>
      <c r="D185" s="63">
        <v>1.045893000661169E-3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1579007.56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2" spans="1:5" x14ac:dyDescent="0.35">
      <c r="B212" s="81"/>
      <c r="C212" s="81"/>
      <c r="D212" s="81"/>
      <c r="E212" s="81"/>
    </row>
    <row r="213" spans="1:5" x14ac:dyDescent="0.35">
      <c r="B213" s="81"/>
      <c r="C213" s="81"/>
      <c r="D213" s="81"/>
      <c r="E213" s="81"/>
    </row>
    <row r="214" spans="1:5" x14ac:dyDescent="0.35">
      <c r="B214" s="81"/>
      <c r="C214" s="81"/>
      <c r="D214" s="81"/>
      <c r="E214" s="81"/>
    </row>
    <row r="215" spans="1:5" x14ac:dyDescent="0.35"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22-A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Mar24</vt:lpstr>
      <vt:lpstr>Feb24</vt:lpstr>
      <vt:lpstr>Jan24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2024-04-17T19:07:36Z</dcterms:created>
  <dcterms:modified xsi:type="dcterms:W3CDTF">2024-04-17T19:08:31Z</dcterms:modified>
</cp:coreProperties>
</file>